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285" activeTab="0"/>
  </bookViews>
  <sheets>
    <sheet name="Hoja1" sheetId="1" r:id="rId1"/>
  </sheets>
  <definedNames>
    <definedName name="_xlnm.Print_Area" localSheetId="0">'Hoja1'!$A$2:$H$86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<sst xmlns="http://schemas.openxmlformats.org/spreadsheetml/2006/main" count="87" uniqueCount="87">
  <si>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</si>
  <si>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</si>
  <si>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</si>
  <si>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</si>
  <si>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</si>
  <si>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</si>
  <si>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</si>
  <si>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</si>
  <si>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</si>
  <si>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</si>
  <si>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</si>
  <si>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</si>
  <si>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</si>
  <si>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</si>
  <si>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</si>
  <si>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</si>
  <si>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</si>
  <si>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</si>
  <si>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</si>
  <si>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</si>
  <si>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</si>
  <si>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</si>
  <si>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</si>
  <si>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</si>
  <si>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</si>
  <si>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</si>
  <si>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</si>
  <si>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</si>
  <si>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</si>
  <si>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</si>
  <si>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</si>
  <si>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</si>
  <si>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</si>
  <si>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</si>
  <si>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</si>
  <si>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</si>
  <si>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</si>
  <si>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</si>
  <si>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</si>
  <si>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</si>
  <si>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</si>
  <si>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</si>
  <si>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</si>
  <si>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</si>
  <si>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</si>
  <si>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</si>
  <si>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</si>
  <si>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</si>
  <si>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</si>
  <si>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</si>
  <si>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</si>
  <si>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</si>
  <si>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</si>
  <si>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</si>
  <si>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</si>
  <si>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</si>
  <si>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</si>
  <si>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</si>
  <si>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</si>
  <si>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</si>
  <si>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</si>
  <si>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</si>
  <si>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</si>
  <si>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</si>
  <si>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</si>
  <si>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</si>
  <si>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</si>
  <si>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</si>
  <si>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</si>
  <si>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</si>
  <si>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</si>
  <si>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</si>
  <si>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</si>
  <si>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</si>
  <si>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</si>
  <si>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</si>
  <si>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</si>
  <si>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</si>
  <si>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</si>
  <si>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</si>
  <si>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</si>
  <si>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</si>
  <si>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</si>
  <si>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</si>
  <si>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</si>
  <si>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DE PUERTO VALLARTA</t>
  </si>
  <si>
    <t>DEL 1 DE ENERO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</si>
</sst>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2" fillId="0" borderId="0" xfId="0" applyFont="1" applyAlignment="1">
      <alignment/>
    </xf>
    <xf numFmtId="164" fontId="41" fillId="33" borderId="10" xfId="0" applyNumberFormat="1" applyFont="1" applyFill="1" applyBorder="1" applyAlignment="1">
      <alignment horizontal="center" vertical="center" wrapText="1"/>
    </xf>
    <xf numFmtId="42" fontId="41" fillId="33" borderId="13" xfId="0" applyNumberFormat="1" applyFont="1" applyFill="1" applyBorder="1" applyAlignment="1">
      <alignment horizontal="center" vertical="center" wrapText="1"/>
    </xf>
    <xf numFmtId="164" fontId="41" fillId="33" borderId="13" xfId="0" applyNumberFormat="1" applyFont="1" applyFill="1" applyBorder="1" applyAlignment="1">
      <alignment horizontal="center" vertical="center" wrapText="1"/>
    </xf>
    <xf numFmtId="42" fontId="41" fillId="33" borderId="14" xfId="0" applyNumberFormat="1" applyFont="1" applyFill="1" applyBorder="1" applyAlignment="1">
      <alignment horizontal="center" vertical="center" wrapText="1"/>
    </xf>
    <xf numFmtId="43" fontId="0" fillId="0" borderId="0" xfId="49" applyNumberFormat="1" applyFont="1" applyAlignment="1">
      <alignment/>
    </xf>
    <xf numFmtId="43" fontId="40" fillId="33" borderId="10" xfId="49" applyNumberFormat="1" applyFont="1" applyFill="1" applyBorder="1" applyAlignment="1">
      <alignment/>
    </xf>
    <xf numFmtId="0" fontId="40" fillId="34" borderId="0" xfId="0" applyFont="1" applyFill="1" applyBorder="1" applyAlignment="1">
      <alignment/>
    </xf>
    <xf numFmtId="43" fontId="40" fillId="34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3" fontId="42" fillId="0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0" fillId="34" borderId="15" xfId="0" applyFont="1" applyFill="1" applyBorder="1" applyAlignment="1">
      <alignment/>
    </xf>
    <xf numFmtId="43" fontId="40" fillId="34" borderId="15" xfId="49" applyNumberFormat="1" applyFont="1" applyFill="1" applyBorder="1" applyAlignment="1">
      <alignment/>
    </xf>
    <xf numFmtId="43" fontId="40" fillId="34" borderId="16" xfId="49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43" fontId="42" fillId="34" borderId="17" xfId="49" applyNumberFormat="1" applyFont="1" applyFill="1" applyBorder="1" applyAlignment="1">
      <alignment/>
    </xf>
    <xf numFmtId="43" fontId="40" fillId="34" borderId="17" xfId="49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43" fontId="42" fillId="0" borderId="19" xfId="49" applyNumberFormat="1" applyFont="1" applyFill="1" applyBorder="1" applyAlignment="1">
      <alignment/>
    </xf>
    <xf numFmtId="43" fontId="42" fillId="34" borderId="20" xfId="49" applyNumberFormat="1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2" fontId="41" fillId="0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2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40" fillId="34" borderId="22" xfId="49" applyNumberFormat="1" applyFont="1" applyFill="1" applyBorder="1" applyAlignment="1">
      <alignment/>
    </xf>
    <xf numFmtId="43" fontId="3" fillId="0" borderId="21" xfId="0" applyNumberFormat="1" applyFont="1" applyBorder="1" applyAlignment="1">
      <alignment horizontal="right" wrapText="1"/>
    </xf>
    <xf numFmtId="43" fontId="42" fillId="0" borderId="21" xfId="49" applyNumberFormat="1" applyFont="1" applyFill="1" applyBorder="1" applyAlignment="1">
      <alignment/>
    </xf>
    <xf numFmtId="43" fontId="40" fillId="34" borderId="21" xfId="49" applyNumberFormat="1" applyFont="1" applyFill="1" applyBorder="1" applyAlignment="1">
      <alignment/>
    </xf>
    <xf numFmtId="43" fontId="3" fillId="0" borderId="23" xfId="0" applyNumberFormat="1" applyFont="1" applyBorder="1" applyAlignment="1">
      <alignment horizontal="right" wrapText="1"/>
    </xf>
    <xf numFmtId="43" fontId="42" fillId="34" borderId="21" xfId="49" applyNumberFormat="1" applyFont="1" applyFill="1" applyBorder="1" applyAlignment="1">
      <alignment/>
    </xf>
    <xf numFmtId="43" fontId="43" fillId="34" borderId="21" xfId="49" applyNumberFormat="1" applyFont="1" applyFill="1" applyBorder="1" applyAlignment="1">
      <alignment/>
    </xf>
    <xf numFmtId="43" fontId="42" fillId="34" borderId="23" xfId="49" applyNumberFormat="1" applyFont="1" applyFill="1" applyBorder="1" applyAlignment="1">
      <alignment/>
    </xf>
    <xf numFmtId="4" fontId="3" fillId="0" borderId="21" xfId="0" applyNumberFormat="1" applyFont="1" applyBorder="1" applyAlignment="1">
      <alignment horizontal="right" wrapText="1"/>
    </xf>
    <xf numFmtId="0" fontId="3" fillId="0" borderId="21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wrapText="1"/>
    </xf>
    <xf numFmtId="43" fontId="43" fillId="34" borderId="17" xfId="49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42" fontId="43" fillId="0" borderId="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42" fontId="41" fillId="33" borderId="22" xfId="0" applyNumberFormat="1" applyFont="1" applyFill="1" applyBorder="1" applyAlignment="1">
      <alignment horizontal="center" vertical="center" wrapText="1"/>
    </xf>
    <xf numFmtId="42" fontId="41" fillId="33" borderId="23" xfId="0" applyNumberFormat="1" applyFont="1" applyFill="1" applyBorder="1" applyAlignment="1">
      <alignment horizontal="center" vertical="center" wrapText="1"/>
    </xf>
    <xf numFmtId="42" fontId="43" fillId="33" borderId="14" xfId="0" applyNumberFormat="1" applyFont="1" applyFill="1" applyBorder="1" applyAlignment="1">
      <alignment horizontal="center"/>
    </xf>
    <xf numFmtId="42" fontId="43" fillId="33" borderId="24" xfId="0" applyNumberFormat="1" applyFont="1" applyFill="1" applyBorder="1" applyAlignment="1">
      <alignment horizontal="center"/>
    </xf>
    <xf numFmtId="42" fontId="43" fillId="33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95250</xdr:rowOff>
    </xdr:from>
    <xdr:to>
      <xdr:col>1</xdr:col>
      <xdr:colOff>790575</xdr:colOff>
      <xdr:row>3</xdr:row>
      <xdr:rowOff>9525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A1">
      <selection activeCell="A1" sqref="A1:H1"/>
    </sheetView>
  </sheetViews>
  <sheetFormatPr defaultColWidth="0" defaultRowHeight="15" zeroHeight="1"/>
  <cols>
    <col min="1" max="1" width="1.8515625" style="0" customWidth="1"/>
    <col min="2" max="2" width="66.7109375" style="0" customWidth="1"/>
    <col min="3" max="3" width="17.8515625" style="1" customWidth="1"/>
    <col min="4" max="4" width="14.7109375" style="1" customWidth="1"/>
    <col min="5" max="5" width="16.8515625" style="1" customWidth="1"/>
    <col min="6" max="7" width="17.8515625" style="1" customWidth="1"/>
    <col min="8" max="8" width="18.00390625" style="1" customWidth="1"/>
    <col min="9" max="9" width="2.7109375" style="0" customWidth="1"/>
    <col min="10" max="16384" width="11.421875" style="0" hidden="1" customWidth="1"/>
  </cols>
  <sheetData>
    <row r="1" spans="1:8" ht="15">
      <c r="A1" s="49" t="s">
        <v>85</v>
      </c>
      <c r="B1" s="49"/>
      <c r="C1" s="49"/>
      <c r="D1" s="49"/>
      <c r="E1" s="49"/>
      <c r="F1" s="49"/>
      <c r="G1" s="49"/>
      <c r="H1" s="49"/>
    </row>
    <row r="2" spans="1:8" ht="31.5" customHeight="1">
      <c r="A2" s="48" t="s">
        <v>82</v>
      </c>
      <c r="B2" s="49"/>
      <c r="C2" s="49"/>
      <c r="D2" s="49"/>
      <c r="E2" s="49"/>
      <c r="F2" s="49"/>
      <c r="G2" s="49"/>
      <c r="H2" s="49"/>
    </row>
    <row r="3" spans="1:8" ht="16.5" customHeight="1">
      <c r="A3" s="50" t="s">
        <v>86</v>
      </c>
      <c r="B3" s="50"/>
      <c r="C3" s="50"/>
      <c r="D3" s="50"/>
      <c r="E3" s="50"/>
      <c r="F3" s="50"/>
      <c r="G3" s="50"/>
      <c r="H3" s="50"/>
    </row>
    <row r="4" spans="1:8" ht="15.75">
      <c r="A4" s="53" t="s">
        <v>72</v>
      </c>
      <c r="B4" s="53"/>
      <c r="C4" s="53"/>
      <c r="D4" s="53"/>
      <c r="E4" s="53"/>
      <c r="F4" s="53"/>
      <c r="G4" s="53"/>
      <c r="H4" s="53"/>
    </row>
    <row r="5" ht="5.25" customHeight="1"/>
    <row r="6" spans="1:8" ht="15" customHeight="1">
      <c r="A6" s="54" t="s">
        <v>79</v>
      </c>
      <c r="B6" s="55"/>
      <c r="C6" s="62" t="s">
        <v>78</v>
      </c>
      <c r="D6" s="63"/>
      <c r="E6" s="63"/>
      <c r="F6" s="63"/>
      <c r="G6" s="64"/>
      <c r="H6" s="60" t="s">
        <v>80</v>
      </c>
    </row>
    <row r="7" spans="1:8" ht="36" customHeight="1">
      <c r="A7" s="56"/>
      <c r="B7" s="57"/>
      <c r="C7" s="8" t="s">
        <v>0</v>
      </c>
      <c r="D7" s="2" t="s">
        <v>12</v>
      </c>
      <c r="E7" s="2" t="s">
        <v>77</v>
      </c>
      <c r="F7" s="2" t="s">
        <v>1</v>
      </c>
      <c r="G7" s="10" t="s">
        <v>2</v>
      </c>
      <c r="H7" s="61"/>
    </row>
    <row r="8" spans="1:8" ht="15" customHeight="1">
      <c r="A8" s="58"/>
      <c r="B8" s="59"/>
      <c r="C8" s="9">
        <v>1</v>
      </c>
      <c r="D8" s="7">
        <v>2</v>
      </c>
      <c r="E8" s="7" t="s">
        <v>76</v>
      </c>
      <c r="F8" s="7">
        <v>4</v>
      </c>
      <c r="G8" s="7">
        <v>5</v>
      </c>
      <c r="H8" s="7" t="s">
        <v>81</v>
      </c>
    </row>
    <row r="9" spans="1:9" s="3" customFormat="1" ht="7.5" customHeight="1">
      <c r="A9" s="32"/>
      <c r="B9" s="32"/>
      <c r="C9" s="33"/>
      <c r="D9" s="33"/>
      <c r="E9" s="33"/>
      <c r="F9" s="33"/>
      <c r="G9" s="33"/>
      <c r="H9" s="33"/>
      <c r="I9" s="34"/>
    </row>
    <row r="10" spans="1:8" s="3" customFormat="1" ht="7.5" customHeight="1" hidden="1">
      <c r="A10" s="29"/>
      <c r="B10" s="30"/>
      <c r="C10" s="31"/>
      <c r="D10" s="31"/>
      <c r="E10" s="31"/>
      <c r="F10" s="31"/>
      <c r="G10" s="31"/>
      <c r="H10" s="31"/>
    </row>
    <row r="11" spans="1:8" ht="15">
      <c r="A11" s="4" t="s">
        <v>3</v>
      </c>
      <c r="B11" s="18"/>
      <c r="C11" s="35">
        <f>SUM(C12:C18)</f>
        <v>584816768</v>
      </c>
      <c r="D11" s="19">
        <f>SUM(D12:D18)</f>
        <v>0</v>
      </c>
      <c r="E11" s="35">
        <f aca="true" t="shared" si="0" ref="E11:E74">C11+D11</f>
        <v>584816768</v>
      </c>
      <c r="F11" s="35">
        <f>SUM(F12:F18)</f>
        <v>432018526.68</v>
      </c>
      <c r="G11" s="35">
        <f>SUM(G12:G18)</f>
        <v>382533532.27000004</v>
      </c>
      <c r="H11" s="20">
        <f>E11-F11</f>
        <v>152798241.32</v>
      </c>
    </row>
    <row r="12" spans="1:8" s="6" customFormat="1" ht="15.75">
      <c r="A12" s="21"/>
      <c r="B12" s="15" t="s">
        <v>13</v>
      </c>
      <c r="C12" s="36">
        <v>383846900</v>
      </c>
      <c r="D12" s="16">
        <v>0</v>
      </c>
      <c r="E12" s="40">
        <f t="shared" si="0"/>
        <v>383846900</v>
      </c>
      <c r="F12" s="43">
        <v>245998824.13</v>
      </c>
      <c r="G12" s="43">
        <v>245934849.53</v>
      </c>
      <c r="H12" s="22">
        <f aca="true" t="shared" si="1" ref="H12:H75">E12-F12</f>
        <v>137848075.87</v>
      </c>
    </row>
    <row r="13" spans="1:8" s="6" customFormat="1" ht="15.75">
      <c r="A13" s="21"/>
      <c r="B13" s="15" t="s">
        <v>14</v>
      </c>
      <c r="C13" s="36">
        <v>31567500</v>
      </c>
      <c r="D13" s="16">
        <v>0</v>
      </c>
      <c r="E13" s="40">
        <f t="shared" si="0"/>
        <v>31567500</v>
      </c>
      <c r="F13" s="43">
        <v>66197682.76</v>
      </c>
      <c r="G13" s="43">
        <v>66152403.75</v>
      </c>
      <c r="H13" s="22">
        <f t="shared" si="1"/>
        <v>-34630182.76</v>
      </c>
    </row>
    <row r="14" spans="1:8" s="6" customFormat="1" ht="15.75">
      <c r="A14" s="21"/>
      <c r="B14" s="15" t="s">
        <v>15</v>
      </c>
      <c r="C14" s="36">
        <v>63800000</v>
      </c>
      <c r="D14" s="16">
        <v>0</v>
      </c>
      <c r="E14" s="40">
        <f t="shared" si="0"/>
        <v>63800000</v>
      </c>
      <c r="F14" s="43">
        <v>8500882.16</v>
      </c>
      <c r="G14" s="43">
        <v>8175733.05</v>
      </c>
      <c r="H14" s="22">
        <f t="shared" si="1"/>
        <v>55299117.84</v>
      </c>
    </row>
    <row r="15" spans="1:8" s="6" customFormat="1" ht="15.75">
      <c r="A15" s="21"/>
      <c r="B15" s="15" t="s">
        <v>16</v>
      </c>
      <c r="C15" s="36">
        <v>87877368</v>
      </c>
      <c r="D15" s="16">
        <v>0</v>
      </c>
      <c r="E15" s="40">
        <f t="shared" si="0"/>
        <v>87877368</v>
      </c>
      <c r="F15" s="43">
        <v>69328495.95</v>
      </c>
      <c r="G15" s="43">
        <v>20308960.53</v>
      </c>
      <c r="H15" s="22">
        <f t="shared" si="1"/>
        <v>18548872.049999997</v>
      </c>
    </row>
    <row r="16" spans="1:8" s="6" customFormat="1" ht="15.75">
      <c r="A16" s="21"/>
      <c r="B16" s="15" t="s">
        <v>17</v>
      </c>
      <c r="C16" s="36">
        <v>17525000</v>
      </c>
      <c r="D16" s="16">
        <v>0</v>
      </c>
      <c r="E16" s="40">
        <f t="shared" si="0"/>
        <v>17525000</v>
      </c>
      <c r="F16" s="43">
        <v>38964200.12</v>
      </c>
      <c r="G16" s="43">
        <v>38933143.85</v>
      </c>
      <c r="H16" s="22">
        <f t="shared" si="1"/>
        <v>-21439200.119999997</v>
      </c>
    </row>
    <row r="17" spans="1:8" s="6" customFormat="1" ht="15.75">
      <c r="A17" s="21"/>
      <c r="B17" s="15" t="s">
        <v>18</v>
      </c>
      <c r="C17" s="36">
        <v>200000</v>
      </c>
      <c r="D17" s="16">
        <v>0</v>
      </c>
      <c r="E17" s="40">
        <f t="shared" si="0"/>
        <v>200000</v>
      </c>
      <c r="F17" s="43">
        <v>3028441.56</v>
      </c>
      <c r="G17" s="43">
        <v>3028441.56</v>
      </c>
      <c r="H17" s="22">
        <f t="shared" si="1"/>
        <v>-2828441.56</v>
      </c>
    </row>
    <row r="18" spans="1:8" s="6" customFormat="1" ht="15.75">
      <c r="A18" s="21"/>
      <c r="B18" s="15" t="s">
        <v>19</v>
      </c>
      <c r="C18" s="37">
        <v>0</v>
      </c>
      <c r="D18" s="16">
        <v>0</v>
      </c>
      <c r="E18" s="40">
        <f t="shared" si="0"/>
        <v>0</v>
      </c>
      <c r="F18" s="43">
        <v>0</v>
      </c>
      <c r="G18" s="43">
        <v>0</v>
      </c>
      <c r="H18" s="22">
        <f t="shared" si="1"/>
        <v>0</v>
      </c>
    </row>
    <row r="19" spans="1:8" ht="15">
      <c r="A19" s="5" t="s">
        <v>4</v>
      </c>
      <c r="B19" s="13"/>
      <c r="C19" s="38">
        <f>SUM(C20:C28)</f>
        <v>84539341</v>
      </c>
      <c r="D19" s="14">
        <f>SUM(D20:D28)</f>
        <v>0</v>
      </c>
      <c r="E19" s="38">
        <f t="shared" si="0"/>
        <v>84539341</v>
      </c>
      <c r="F19" s="38">
        <f>SUM(F20:F28)</f>
        <v>95956190.36000001</v>
      </c>
      <c r="G19" s="38">
        <f>SUM(G20:G28)</f>
        <v>84604433.64000002</v>
      </c>
      <c r="H19" s="23">
        <f t="shared" si="1"/>
        <v>-11416849.360000014</v>
      </c>
    </row>
    <row r="20" spans="1:8" s="6" customFormat="1" ht="31.5">
      <c r="A20" s="24"/>
      <c r="B20" s="17" t="s">
        <v>20</v>
      </c>
      <c r="C20" s="36">
        <v>6880299.96</v>
      </c>
      <c r="D20" s="16">
        <v>0</v>
      </c>
      <c r="E20" s="40">
        <f t="shared" si="0"/>
        <v>6880299.96</v>
      </c>
      <c r="F20" s="43">
        <v>5138865.18</v>
      </c>
      <c r="G20" s="43">
        <v>3309067.36</v>
      </c>
      <c r="H20" s="22">
        <f t="shared" si="1"/>
        <v>1741434.7800000003</v>
      </c>
    </row>
    <row r="21" spans="1:8" s="6" customFormat="1" ht="15.75">
      <c r="A21" s="24"/>
      <c r="B21" s="15" t="s">
        <v>21</v>
      </c>
      <c r="C21" s="36">
        <v>1345000</v>
      </c>
      <c r="D21" s="16">
        <v>0</v>
      </c>
      <c r="E21" s="40">
        <f t="shared" si="0"/>
        <v>1345000</v>
      </c>
      <c r="F21" s="43">
        <v>1326868.3</v>
      </c>
      <c r="G21" s="43">
        <v>1230762.62</v>
      </c>
      <c r="H21" s="22">
        <f t="shared" si="1"/>
        <v>18131.699999999953</v>
      </c>
    </row>
    <row r="22" spans="1:8" s="6" customFormat="1" ht="15.75">
      <c r="A22" s="24"/>
      <c r="B22" s="15" t="s">
        <v>22</v>
      </c>
      <c r="C22" s="36"/>
      <c r="D22" s="16">
        <v>0</v>
      </c>
      <c r="E22" s="40">
        <f t="shared" si="0"/>
        <v>0</v>
      </c>
      <c r="F22" s="43"/>
      <c r="G22" s="43"/>
      <c r="H22" s="22">
        <f t="shared" si="1"/>
        <v>0</v>
      </c>
    </row>
    <row r="23" spans="1:8" s="6" customFormat="1" ht="15.75">
      <c r="A23" s="24"/>
      <c r="B23" s="15" t="s">
        <v>23</v>
      </c>
      <c r="C23" s="36">
        <v>14075797.35</v>
      </c>
      <c r="D23" s="16">
        <v>0</v>
      </c>
      <c r="E23" s="40">
        <f t="shared" si="0"/>
        <v>14075797.35</v>
      </c>
      <c r="F23" s="43">
        <v>14478601.08</v>
      </c>
      <c r="G23" s="43">
        <v>12361435.05</v>
      </c>
      <c r="H23" s="22">
        <f t="shared" si="1"/>
        <v>-402803.73000000045</v>
      </c>
    </row>
    <row r="24" spans="1:8" s="6" customFormat="1" ht="15.75">
      <c r="A24" s="24"/>
      <c r="B24" s="15" t="s">
        <v>24</v>
      </c>
      <c r="C24" s="36">
        <v>1515543</v>
      </c>
      <c r="D24" s="16">
        <v>0</v>
      </c>
      <c r="E24" s="40">
        <f t="shared" si="0"/>
        <v>1515543</v>
      </c>
      <c r="F24" s="43">
        <v>1848348.22</v>
      </c>
      <c r="G24" s="43">
        <v>1404469.88</v>
      </c>
      <c r="H24" s="22">
        <f t="shared" si="1"/>
        <v>-332805.22</v>
      </c>
    </row>
    <row r="25" spans="1:8" s="6" customFormat="1" ht="15.75">
      <c r="A25" s="24"/>
      <c r="B25" s="15" t="s">
        <v>25</v>
      </c>
      <c r="C25" s="36">
        <v>40000000.66</v>
      </c>
      <c r="D25" s="16">
        <v>0</v>
      </c>
      <c r="E25" s="40">
        <f t="shared" si="0"/>
        <v>40000000.66</v>
      </c>
      <c r="F25" s="43">
        <v>55683831.78</v>
      </c>
      <c r="G25" s="43">
        <v>52724575.18</v>
      </c>
      <c r="H25" s="22">
        <f t="shared" si="1"/>
        <v>-15683831.120000005</v>
      </c>
    </row>
    <row r="26" spans="1:8" s="6" customFormat="1" ht="15.75">
      <c r="A26" s="24"/>
      <c r="B26" s="15" t="s">
        <v>26</v>
      </c>
      <c r="C26" s="36">
        <v>5802000.04</v>
      </c>
      <c r="D26" s="16">
        <v>0</v>
      </c>
      <c r="E26" s="40">
        <f t="shared" si="0"/>
        <v>5802000.04</v>
      </c>
      <c r="F26" s="43">
        <v>7186579.73</v>
      </c>
      <c r="G26" s="43">
        <v>5562128.29</v>
      </c>
      <c r="H26" s="22">
        <f t="shared" si="1"/>
        <v>-1384579.6900000004</v>
      </c>
    </row>
    <row r="27" spans="1:8" s="6" customFormat="1" ht="15.75">
      <c r="A27" s="24"/>
      <c r="B27" s="15" t="s">
        <v>27</v>
      </c>
      <c r="C27" s="36">
        <v>190000</v>
      </c>
      <c r="D27" s="16">
        <v>0</v>
      </c>
      <c r="E27" s="40">
        <f t="shared" si="0"/>
        <v>190000</v>
      </c>
      <c r="F27" s="44">
        <v>0</v>
      </c>
      <c r="G27" s="44">
        <v>0</v>
      </c>
      <c r="H27" s="22">
        <f t="shared" si="1"/>
        <v>190000</v>
      </c>
    </row>
    <row r="28" spans="1:8" s="6" customFormat="1" ht="15.75">
      <c r="A28" s="24"/>
      <c r="B28" s="15" t="s">
        <v>28</v>
      </c>
      <c r="C28" s="36">
        <v>14730699.99</v>
      </c>
      <c r="D28" s="16">
        <v>0</v>
      </c>
      <c r="E28" s="40">
        <f t="shared" si="0"/>
        <v>14730699.99</v>
      </c>
      <c r="F28" s="43">
        <v>10293096.07</v>
      </c>
      <c r="G28" s="43">
        <v>8011995.26</v>
      </c>
      <c r="H28" s="22">
        <f t="shared" si="1"/>
        <v>4437603.92</v>
      </c>
    </row>
    <row r="29" spans="1:8" ht="15">
      <c r="A29" s="5" t="s">
        <v>5</v>
      </c>
      <c r="B29" s="13"/>
      <c r="C29" s="38">
        <f>SUM(C30:C38)</f>
        <v>239093446.7</v>
      </c>
      <c r="D29" s="14">
        <f>SUM(D30:D38)</f>
        <v>0</v>
      </c>
      <c r="E29" s="38">
        <f t="shared" si="0"/>
        <v>239093446.7</v>
      </c>
      <c r="F29" s="38">
        <f>SUM(F30:F38)</f>
        <v>164444073.57999998</v>
      </c>
      <c r="G29" s="38">
        <f>SUM(G30:G38)</f>
        <v>147442395.31</v>
      </c>
      <c r="H29" s="23">
        <f t="shared" si="1"/>
        <v>74649373.12</v>
      </c>
    </row>
    <row r="30" spans="1:8" s="6" customFormat="1" ht="15.75">
      <c r="A30" s="21"/>
      <c r="B30" s="15" t="s">
        <v>29</v>
      </c>
      <c r="C30" s="36">
        <v>48285000</v>
      </c>
      <c r="D30" s="16">
        <v>0</v>
      </c>
      <c r="E30" s="40">
        <f t="shared" si="0"/>
        <v>48285000</v>
      </c>
      <c r="F30" s="43">
        <v>36721876.7</v>
      </c>
      <c r="G30" s="43">
        <v>35836380.66</v>
      </c>
      <c r="H30" s="22">
        <f t="shared" si="1"/>
        <v>11563123.299999997</v>
      </c>
    </row>
    <row r="31" spans="1:8" s="6" customFormat="1" ht="15.75">
      <c r="A31" s="21"/>
      <c r="B31" s="15" t="s">
        <v>30</v>
      </c>
      <c r="C31" s="36">
        <v>8480000</v>
      </c>
      <c r="D31" s="16">
        <v>0</v>
      </c>
      <c r="E31" s="40">
        <f t="shared" si="0"/>
        <v>8480000</v>
      </c>
      <c r="F31" s="43">
        <v>14954428.19</v>
      </c>
      <c r="G31" s="43">
        <v>7910517.94</v>
      </c>
      <c r="H31" s="22">
        <f t="shared" si="1"/>
        <v>-6474428.1899999995</v>
      </c>
    </row>
    <row r="32" spans="1:8" s="6" customFormat="1" ht="15.75">
      <c r="A32" s="21"/>
      <c r="B32" s="15" t="s">
        <v>31</v>
      </c>
      <c r="C32" s="36">
        <v>22382446</v>
      </c>
      <c r="D32" s="16">
        <v>0</v>
      </c>
      <c r="E32" s="40">
        <f t="shared" si="0"/>
        <v>22382446</v>
      </c>
      <c r="F32" s="43">
        <v>27530326.21</v>
      </c>
      <c r="G32" s="43">
        <v>26147076.35</v>
      </c>
      <c r="H32" s="22">
        <f t="shared" si="1"/>
        <v>-5147880.210000001</v>
      </c>
    </row>
    <row r="33" spans="1:8" s="6" customFormat="1" ht="15.75">
      <c r="A33" s="21"/>
      <c r="B33" s="15" t="s">
        <v>32</v>
      </c>
      <c r="C33" s="36">
        <v>9800000</v>
      </c>
      <c r="D33" s="16">
        <v>0</v>
      </c>
      <c r="E33" s="40">
        <f t="shared" si="0"/>
        <v>9800000</v>
      </c>
      <c r="F33" s="43">
        <v>3832386.76</v>
      </c>
      <c r="G33" s="43">
        <v>3360961.35</v>
      </c>
      <c r="H33" s="22">
        <f t="shared" si="1"/>
        <v>5967613.24</v>
      </c>
    </row>
    <row r="34" spans="1:8" s="6" customFormat="1" ht="15.75">
      <c r="A34" s="21"/>
      <c r="B34" s="15" t="s">
        <v>33</v>
      </c>
      <c r="C34" s="36">
        <v>85243999.96</v>
      </c>
      <c r="D34" s="16">
        <v>0</v>
      </c>
      <c r="E34" s="40">
        <f t="shared" si="0"/>
        <v>85243999.96</v>
      </c>
      <c r="F34" s="43">
        <v>11298260.18</v>
      </c>
      <c r="G34" s="43">
        <v>9027274.15</v>
      </c>
      <c r="H34" s="22">
        <f t="shared" si="1"/>
        <v>73945739.78</v>
      </c>
    </row>
    <row r="35" spans="1:8" s="6" customFormat="1" ht="15.75">
      <c r="A35" s="21"/>
      <c r="B35" s="15" t="s">
        <v>34</v>
      </c>
      <c r="C35" s="36">
        <v>17135000</v>
      </c>
      <c r="D35" s="16">
        <v>0</v>
      </c>
      <c r="E35" s="40">
        <f t="shared" si="0"/>
        <v>17135000</v>
      </c>
      <c r="F35" s="43">
        <v>9982336.69</v>
      </c>
      <c r="G35" s="43">
        <v>8794088.77</v>
      </c>
      <c r="H35" s="22">
        <f t="shared" si="1"/>
        <v>7152663.3100000005</v>
      </c>
    </row>
    <row r="36" spans="1:8" s="6" customFormat="1" ht="15.75">
      <c r="A36" s="21"/>
      <c r="B36" s="15" t="s">
        <v>35</v>
      </c>
      <c r="C36" s="36">
        <v>2628000.74</v>
      </c>
      <c r="D36" s="16">
        <v>0</v>
      </c>
      <c r="E36" s="40">
        <f t="shared" si="0"/>
        <v>2628000.74</v>
      </c>
      <c r="F36" s="43">
        <v>1356019.59</v>
      </c>
      <c r="G36" s="43">
        <v>1345928.42</v>
      </c>
      <c r="H36" s="22">
        <f t="shared" si="1"/>
        <v>1271981.1500000001</v>
      </c>
    </row>
    <row r="37" spans="1:8" s="6" customFormat="1" ht="15.75">
      <c r="A37" s="21"/>
      <c r="B37" s="15" t="s">
        <v>36</v>
      </c>
      <c r="C37" s="36">
        <v>9319000.04</v>
      </c>
      <c r="D37" s="16">
        <v>0</v>
      </c>
      <c r="E37" s="40">
        <f t="shared" si="0"/>
        <v>9319000.04</v>
      </c>
      <c r="F37" s="43">
        <v>8917593.81</v>
      </c>
      <c r="G37" s="43">
        <v>8168123.03</v>
      </c>
      <c r="H37" s="22">
        <f t="shared" si="1"/>
        <v>401406.2299999986</v>
      </c>
    </row>
    <row r="38" spans="1:8" s="6" customFormat="1" ht="15.75">
      <c r="A38" s="21"/>
      <c r="B38" s="15" t="s">
        <v>37</v>
      </c>
      <c r="C38" s="36">
        <v>35819999.96</v>
      </c>
      <c r="D38" s="16">
        <v>0</v>
      </c>
      <c r="E38" s="40">
        <f t="shared" si="0"/>
        <v>35819999.96</v>
      </c>
      <c r="F38" s="43">
        <v>49850845.45</v>
      </c>
      <c r="G38" s="43">
        <v>46852044.64</v>
      </c>
      <c r="H38" s="22">
        <f t="shared" si="1"/>
        <v>-14030845.490000002</v>
      </c>
    </row>
    <row r="39" spans="1:8" ht="15">
      <c r="A39" s="5" t="s">
        <v>6</v>
      </c>
      <c r="B39" s="13"/>
      <c r="C39" s="38">
        <f>SUM(C40:C48)</f>
        <v>324306000</v>
      </c>
      <c r="D39" s="14">
        <f>SUM(D40:D48)</f>
        <v>0</v>
      </c>
      <c r="E39" s="38">
        <f t="shared" si="0"/>
        <v>324306000</v>
      </c>
      <c r="F39" s="38">
        <f>SUM(F40:F48)</f>
        <v>257081155.01999998</v>
      </c>
      <c r="G39" s="38">
        <f>SUM(G40:G48)</f>
        <v>223598486.75000003</v>
      </c>
      <c r="H39" s="23">
        <f t="shared" si="1"/>
        <v>67224844.98000002</v>
      </c>
    </row>
    <row r="40" spans="1:8" s="6" customFormat="1" ht="15.75">
      <c r="A40" s="21"/>
      <c r="B40" s="15" t="s">
        <v>38</v>
      </c>
      <c r="C40" s="36">
        <v>100000000</v>
      </c>
      <c r="D40" s="16">
        <v>0</v>
      </c>
      <c r="E40" s="40">
        <f t="shared" si="0"/>
        <v>100000000</v>
      </c>
      <c r="F40" s="43">
        <v>92624100.29</v>
      </c>
      <c r="G40" s="43">
        <v>92624100.29</v>
      </c>
      <c r="H40" s="22">
        <f t="shared" si="1"/>
        <v>7375899.709999993</v>
      </c>
    </row>
    <row r="41" spans="1:8" s="6" customFormat="1" ht="15.75">
      <c r="A41" s="21"/>
      <c r="B41" s="15" t="s">
        <v>39</v>
      </c>
      <c r="C41" s="36">
        <v>101200000</v>
      </c>
      <c r="D41" s="16">
        <v>0</v>
      </c>
      <c r="E41" s="40">
        <f t="shared" si="0"/>
        <v>101200000</v>
      </c>
      <c r="F41" s="43">
        <v>82950431.89</v>
      </c>
      <c r="G41" s="43">
        <v>64187098.56</v>
      </c>
      <c r="H41" s="22">
        <f t="shared" si="1"/>
        <v>18249568.11</v>
      </c>
    </row>
    <row r="42" spans="1:8" s="6" customFormat="1" ht="15.75">
      <c r="A42" s="21"/>
      <c r="B42" s="15" t="s">
        <v>40</v>
      </c>
      <c r="C42" s="36"/>
      <c r="D42" s="16">
        <v>0</v>
      </c>
      <c r="E42" s="40">
        <f t="shared" si="0"/>
        <v>0</v>
      </c>
      <c r="F42" s="43"/>
      <c r="G42" s="43"/>
      <c r="H42" s="22">
        <f t="shared" si="1"/>
        <v>0</v>
      </c>
    </row>
    <row r="43" spans="1:8" s="6" customFormat="1" ht="15.75">
      <c r="A43" s="21"/>
      <c r="B43" s="15" t="s">
        <v>41</v>
      </c>
      <c r="C43" s="36">
        <v>60106000</v>
      </c>
      <c r="D43" s="16">
        <v>0</v>
      </c>
      <c r="E43" s="40">
        <f t="shared" si="0"/>
        <v>60106000</v>
      </c>
      <c r="F43" s="43">
        <v>38675626.54</v>
      </c>
      <c r="G43" s="43">
        <v>29874984.21</v>
      </c>
      <c r="H43" s="22">
        <f t="shared" si="1"/>
        <v>21430373.46</v>
      </c>
    </row>
    <row r="44" spans="1:8" s="6" customFormat="1" ht="15.75">
      <c r="A44" s="21"/>
      <c r="B44" s="15" t="s">
        <v>42</v>
      </c>
      <c r="C44" s="36">
        <v>63000000</v>
      </c>
      <c r="D44" s="16">
        <v>0</v>
      </c>
      <c r="E44" s="40">
        <f t="shared" si="0"/>
        <v>63000000</v>
      </c>
      <c r="F44" s="43">
        <v>42830996.3</v>
      </c>
      <c r="G44" s="43">
        <v>36912303.69</v>
      </c>
      <c r="H44" s="22">
        <f t="shared" si="1"/>
        <v>20169003.700000003</v>
      </c>
    </row>
    <row r="45" spans="1:8" s="6" customFormat="1" ht="15.75">
      <c r="A45" s="21"/>
      <c r="B45" s="15" t="s">
        <v>43</v>
      </c>
      <c r="C45" s="37">
        <v>0</v>
      </c>
      <c r="D45" s="16">
        <v>0</v>
      </c>
      <c r="E45" s="40">
        <f t="shared" si="0"/>
        <v>0</v>
      </c>
      <c r="F45" s="37">
        <v>0</v>
      </c>
      <c r="G45" s="37">
        <v>0</v>
      </c>
      <c r="H45" s="22">
        <f t="shared" si="1"/>
        <v>0</v>
      </c>
    </row>
    <row r="46" spans="1:8" s="6" customFormat="1" ht="15.75">
      <c r="A46" s="21"/>
      <c r="B46" s="15" t="s">
        <v>44</v>
      </c>
      <c r="C46" s="37">
        <v>0</v>
      </c>
      <c r="D46" s="16">
        <v>0</v>
      </c>
      <c r="E46" s="40">
        <f t="shared" si="0"/>
        <v>0</v>
      </c>
      <c r="F46" s="37">
        <v>0</v>
      </c>
      <c r="G46" s="37">
        <v>0</v>
      </c>
      <c r="H46" s="22">
        <f t="shared" si="1"/>
        <v>0</v>
      </c>
    </row>
    <row r="47" spans="1:8" s="6" customFormat="1" ht="15.75">
      <c r="A47" s="21"/>
      <c r="B47" s="15" t="s">
        <v>45</v>
      </c>
      <c r="C47" s="37">
        <v>0</v>
      </c>
      <c r="D47" s="16">
        <v>0</v>
      </c>
      <c r="E47" s="40">
        <f t="shared" si="0"/>
        <v>0</v>
      </c>
      <c r="F47" s="37">
        <v>0</v>
      </c>
      <c r="G47" s="37">
        <v>0</v>
      </c>
      <c r="H47" s="22">
        <f t="shared" si="1"/>
        <v>0</v>
      </c>
    </row>
    <row r="48" spans="1:8" s="6" customFormat="1" ht="15.75">
      <c r="A48" s="21"/>
      <c r="B48" s="15" t="s">
        <v>83</v>
      </c>
      <c r="C48" s="37">
        <v>0</v>
      </c>
      <c r="D48" s="16">
        <v>0</v>
      </c>
      <c r="E48" s="40">
        <f t="shared" si="0"/>
        <v>0</v>
      </c>
      <c r="F48" s="37">
        <v>0</v>
      </c>
      <c r="G48" s="37">
        <v>0</v>
      </c>
      <c r="H48" s="22">
        <f t="shared" si="1"/>
        <v>0</v>
      </c>
    </row>
    <row r="49" spans="1:8" ht="15">
      <c r="A49" s="5" t="s">
        <v>7</v>
      </c>
      <c r="B49" s="13"/>
      <c r="C49" s="38">
        <f>SUM(C50:C58)</f>
        <v>39671815.3</v>
      </c>
      <c r="D49" s="14">
        <f>SUM(D50:D58)</f>
        <v>0</v>
      </c>
      <c r="E49" s="38">
        <f t="shared" si="0"/>
        <v>39671815.3</v>
      </c>
      <c r="F49" s="38">
        <f>SUM(F50:F58)</f>
        <v>22342642.02</v>
      </c>
      <c r="G49" s="38">
        <f>SUM(G50:G58)</f>
        <v>11335509.129999999</v>
      </c>
      <c r="H49" s="23">
        <f t="shared" si="1"/>
        <v>17329173.279999997</v>
      </c>
    </row>
    <row r="50" spans="1:8" s="6" customFormat="1" ht="15.75">
      <c r="A50" s="21"/>
      <c r="B50" s="15" t="s">
        <v>46</v>
      </c>
      <c r="C50" s="36">
        <v>3938000.32</v>
      </c>
      <c r="D50" s="16">
        <v>0</v>
      </c>
      <c r="E50" s="40">
        <f t="shared" si="0"/>
        <v>3938000.32</v>
      </c>
      <c r="F50" s="43">
        <v>1474563.37</v>
      </c>
      <c r="G50" s="43">
        <v>1165758.57</v>
      </c>
      <c r="H50" s="22">
        <f t="shared" si="1"/>
        <v>2463436.9499999997</v>
      </c>
    </row>
    <row r="51" spans="1:8" s="6" customFormat="1" ht="15.75">
      <c r="A51" s="21"/>
      <c r="B51" s="15" t="s">
        <v>47</v>
      </c>
      <c r="C51" s="36">
        <v>512499.32</v>
      </c>
      <c r="D51" s="16">
        <v>0</v>
      </c>
      <c r="E51" s="40">
        <f t="shared" si="0"/>
        <v>512499.32</v>
      </c>
      <c r="F51" s="43">
        <v>645544.06</v>
      </c>
      <c r="G51" s="43">
        <v>75344.03</v>
      </c>
      <c r="H51" s="22">
        <f t="shared" si="1"/>
        <v>-133044.74000000005</v>
      </c>
    </row>
    <row r="52" spans="1:8" s="6" customFormat="1" ht="15.75">
      <c r="A52" s="21"/>
      <c r="B52" s="15" t="s">
        <v>48</v>
      </c>
      <c r="C52" s="36">
        <v>28500</v>
      </c>
      <c r="D52" s="16">
        <v>0</v>
      </c>
      <c r="E52" s="40">
        <f t="shared" si="0"/>
        <v>28500</v>
      </c>
      <c r="F52" s="43">
        <v>1015</v>
      </c>
      <c r="G52" s="44">
        <v>0</v>
      </c>
      <c r="H52" s="22">
        <f t="shared" si="1"/>
        <v>27485</v>
      </c>
    </row>
    <row r="53" spans="1:8" s="6" customFormat="1" ht="15.75">
      <c r="A53" s="21"/>
      <c r="B53" s="15" t="s">
        <v>49</v>
      </c>
      <c r="C53" s="36">
        <v>29416346</v>
      </c>
      <c r="D53" s="16">
        <v>0</v>
      </c>
      <c r="E53" s="40">
        <f t="shared" si="0"/>
        <v>29416346</v>
      </c>
      <c r="F53" s="43">
        <v>16561080</v>
      </c>
      <c r="G53" s="43">
        <v>7550120</v>
      </c>
      <c r="H53" s="22">
        <f t="shared" si="1"/>
        <v>12855266</v>
      </c>
    </row>
    <row r="54" spans="1:8" s="6" customFormat="1" ht="15.75">
      <c r="A54" s="21"/>
      <c r="B54" s="15" t="s">
        <v>50</v>
      </c>
      <c r="C54" s="36"/>
      <c r="D54" s="16">
        <v>0</v>
      </c>
      <c r="E54" s="40">
        <f t="shared" si="0"/>
        <v>0</v>
      </c>
      <c r="F54" s="43"/>
      <c r="G54" s="43"/>
      <c r="H54" s="22">
        <f t="shared" si="1"/>
        <v>0</v>
      </c>
    </row>
    <row r="55" spans="1:8" s="6" customFormat="1" ht="15.75">
      <c r="A55" s="21"/>
      <c r="B55" s="15" t="s">
        <v>51</v>
      </c>
      <c r="C55" s="36">
        <v>5166469.66</v>
      </c>
      <c r="D55" s="16">
        <v>0</v>
      </c>
      <c r="E55" s="40">
        <f t="shared" si="0"/>
        <v>5166469.66</v>
      </c>
      <c r="F55" s="43">
        <v>3331954.27</v>
      </c>
      <c r="G55" s="43">
        <v>2215801.21</v>
      </c>
      <c r="H55" s="22">
        <f t="shared" si="1"/>
        <v>1834515.3900000001</v>
      </c>
    </row>
    <row r="56" spans="1:8" s="6" customFormat="1" ht="15.75">
      <c r="A56" s="21"/>
      <c r="B56" s="15" t="s">
        <v>52</v>
      </c>
      <c r="C56" s="36"/>
      <c r="D56" s="16">
        <v>0</v>
      </c>
      <c r="E56" s="40">
        <f t="shared" si="0"/>
        <v>0</v>
      </c>
      <c r="F56" s="43"/>
      <c r="G56" s="43"/>
      <c r="H56" s="22">
        <f t="shared" si="1"/>
        <v>0</v>
      </c>
    </row>
    <row r="57" spans="1:8" s="6" customFormat="1" ht="15.75">
      <c r="A57" s="21"/>
      <c r="B57" s="15" t="s">
        <v>53</v>
      </c>
      <c r="C57" s="36"/>
      <c r="D57" s="16">
        <v>0</v>
      </c>
      <c r="E57" s="40">
        <f t="shared" si="0"/>
        <v>0</v>
      </c>
      <c r="F57" s="43"/>
      <c r="G57" s="43"/>
      <c r="H57" s="22">
        <f t="shared" si="1"/>
        <v>0</v>
      </c>
    </row>
    <row r="58" spans="1:8" s="6" customFormat="1" ht="15.75">
      <c r="A58" s="21"/>
      <c r="B58" s="15" t="s">
        <v>54</v>
      </c>
      <c r="C58" s="36">
        <v>610000</v>
      </c>
      <c r="D58" s="16">
        <v>0</v>
      </c>
      <c r="E58" s="40">
        <f t="shared" si="0"/>
        <v>610000</v>
      </c>
      <c r="F58" s="43">
        <v>328485.32</v>
      </c>
      <c r="G58" s="43">
        <v>328485.32</v>
      </c>
      <c r="H58" s="22">
        <f t="shared" si="1"/>
        <v>281514.68</v>
      </c>
    </row>
    <row r="59" spans="1:8" ht="15">
      <c r="A59" s="5" t="s">
        <v>8</v>
      </c>
      <c r="B59" s="13"/>
      <c r="C59" s="38">
        <f>SUM(C60:C62)</f>
        <v>100000000</v>
      </c>
      <c r="D59" s="14">
        <f>SUM(D60:D62)</f>
        <v>0</v>
      </c>
      <c r="E59" s="38">
        <f t="shared" si="0"/>
        <v>100000000</v>
      </c>
      <c r="F59" s="38">
        <f>SUM(F60:F62)</f>
        <v>47330243.17</v>
      </c>
      <c r="G59" s="38">
        <f>SUM(G60:G62)</f>
        <v>42917625.92</v>
      </c>
      <c r="H59" s="23">
        <f t="shared" si="1"/>
        <v>52669756.83</v>
      </c>
    </row>
    <row r="60" spans="1:8" s="6" customFormat="1" ht="15.75">
      <c r="A60" s="21"/>
      <c r="B60" s="15" t="s">
        <v>55</v>
      </c>
      <c r="C60" s="36">
        <v>98000000</v>
      </c>
      <c r="D60" s="16">
        <v>0</v>
      </c>
      <c r="E60" s="40">
        <f t="shared" si="0"/>
        <v>98000000</v>
      </c>
      <c r="F60" s="43">
        <v>41129174.81</v>
      </c>
      <c r="G60" s="43">
        <v>37197684.09</v>
      </c>
      <c r="H60" s="22">
        <f t="shared" si="1"/>
        <v>56870825.19</v>
      </c>
    </row>
    <row r="61" spans="1:8" s="6" customFormat="1" ht="15.75">
      <c r="A61" s="21"/>
      <c r="B61" s="15" t="s">
        <v>56</v>
      </c>
      <c r="C61" s="36">
        <v>2000000</v>
      </c>
      <c r="D61" s="16">
        <v>0</v>
      </c>
      <c r="E61" s="40">
        <f t="shared" si="0"/>
        <v>2000000</v>
      </c>
      <c r="F61" s="43">
        <v>6201068.36</v>
      </c>
      <c r="G61" s="43">
        <v>5719941.83</v>
      </c>
      <c r="H61" s="22">
        <f t="shared" si="1"/>
        <v>-4201068.36</v>
      </c>
    </row>
    <row r="62" spans="1:8" s="6" customFormat="1" ht="15.75">
      <c r="A62" s="21"/>
      <c r="B62" s="15" t="s">
        <v>57</v>
      </c>
      <c r="C62" s="37">
        <v>0</v>
      </c>
      <c r="D62" s="16">
        <v>0</v>
      </c>
      <c r="E62" s="40">
        <f t="shared" si="0"/>
        <v>0</v>
      </c>
      <c r="F62" s="37">
        <v>0</v>
      </c>
      <c r="G62" s="37">
        <v>0</v>
      </c>
      <c r="H62" s="22">
        <f t="shared" si="1"/>
        <v>0</v>
      </c>
    </row>
    <row r="63" spans="1:8" ht="15">
      <c r="A63" s="5" t="s">
        <v>9</v>
      </c>
      <c r="B63" s="13"/>
      <c r="C63" s="38">
        <f>SUM(C64:C70)</f>
        <v>0</v>
      </c>
      <c r="D63" s="14">
        <f>SUM(D64:D70)</f>
        <v>0</v>
      </c>
      <c r="E63" s="38">
        <f t="shared" si="0"/>
        <v>0</v>
      </c>
      <c r="F63" s="38">
        <f>SUM(F64:F70)</f>
        <v>0</v>
      </c>
      <c r="G63" s="38">
        <f>SUM(G64:G70)</f>
        <v>0</v>
      </c>
      <c r="H63" s="23">
        <f t="shared" si="1"/>
        <v>0</v>
      </c>
    </row>
    <row r="64" spans="1:8" s="6" customFormat="1" ht="15.75">
      <c r="A64" s="21"/>
      <c r="B64" s="15" t="s">
        <v>58</v>
      </c>
      <c r="C64" s="37">
        <v>0</v>
      </c>
      <c r="D64" s="16">
        <v>0</v>
      </c>
      <c r="E64" s="41">
        <f t="shared" si="0"/>
        <v>0</v>
      </c>
      <c r="F64" s="37">
        <v>0</v>
      </c>
      <c r="G64" s="37">
        <v>0</v>
      </c>
      <c r="H64" s="22">
        <f t="shared" si="1"/>
        <v>0</v>
      </c>
    </row>
    <row r="65" spans="1:8" s="6" customFormat="1" ht="15.75">
      <c r="A65" s="21"/>
      <c r="B65" s="15" t="s">
        <v>59</v>
      </c>
      <c r="C65" s="37">
        <v>0</v>
      </c>
      <c r="D65" s="16">
        <v>0</v>
      </c>
      <c r="E65" s="41">
        <f t="shared" si="0"/>
        <v>0</v>
      </c>
      <c r="F65" s="37">
        <v>0</v>
      </c>
      <c r="G65" s="37">
        <v>0</v>
      </c>
      <c r="H65" s="22">
        <f t="shared" si="1"/>
        <v>0</v>
      </c>
    </row>
    <row r="66" spans="1:8" s="6" customFormat="1" ht="15.75">
      <c r="A66" s="21"/>
      <c r="B66" s="15" t="s">
        <v>60</v>
      </c>
      <c r="C66" s="37">
        <v>0</v>
      </c>
      <c r="D66" s="16">
        <v>0</v>
      </c>
      <c r="E66" s="41">
        <f t="shared" si="0"/>
        <v>0</v>
      </c>
      <c r="F66" s="37">
        <v>0</v>
      </c>
      <c r="G66" s="37">
        <v>0</v>
      </c>
      <c r="H66" s="22">
        <f t="shared" si="1"/>
        <v>0</v>
      </c>
    </row>
    <row r="67" spans="1:8" s="6" customFormat="1" ht="15.75">
      <c r="A67" s="21"/>
      <c r="B67" s="15" t="s">
        <v>61</v>
      </c>
      <c r="C67" s="37">
        <v>0</v>
      </c>
      <c r="D67" s="16">
        <v>0</v>
      </c>
      <c r="E67" s="41">
        <f t="shared" si="0"/>
        <v>0</v>
      </c>
      <c r="F67" s="37">
        <v>0</v>
      </c>
      <c r="G67" s="37">
        <v>0</v>
      </c>
      <c r="H67" s="22">
        <f t="shared" si="1"/>
        <v>0</v>
      </c>
    </row>
    <row r="68" spans="1:8" s="6" customFormat="1" ht="15.75">
      <c r="A68" s="21"/>
      <c r="B68" s="15" t="s">
        <v>62</v>
      </c>
      <c r="C68" s="37">
        <v>0</v>
      </c>
      <c r="D68" s="16">
        <v>0</v>
      </c>
      <c r="E68" s="41">
        <f t="shared" si="0"/>
        <v>0</v>
      </c>
      <c r="F68" s="37">
        <v>0</v>
      </c>
      <c r="G68" s="37">
        <v>0</v>
      </c>
      <c r="H68" s="22">
        <f t="shared" si="1"/>
        <v>0</v>
      </c>
    </row>
    <row r="69" spans="1:8" s="6" customFormat="1" ht="15.75">
      <c r="A69" s="21"/>
      <c r="B69" s="15" t="s">
        <v>63</v>
      </c>
      <c r="C69" s="37">
        <v>0</v>
      </c>
      <c r="D69" s="16">
        <v>0</v>
      </c>
      <c r="E69" s="41">
        <f t="shared" si="0"/>
        <v>0</v>
      </c>
      <c r="F69" s="37">
        <v>0</v>
      </c>
      <c r="G69" s="37">
        <v>0</v>
      </c>
      <c r="H69" s="22">
        <f t="shared" si="1"/>
        <v>0</v>
      </c>
    </row>
    <row r="70" spans="1:8" s="6" customFormat="1" ht="15.75">
      <c r="A70" s="21"/>
      <c r="B70" s="15" t="s">
        <v>64</v>
      </c>
      <c r="C70" s="37">
        <v>0</v>
      </c>
      <c r="D70" s="16">
        <v>0</v>
      </c>
      <c r="E70" s="41">
        <f t="shared" si="0"/>
        <v>0</v>
      </c>
      <c r="F70" s="37">
        <v>0</v>
      </c>
      <c r="G70" s="37">
        <v>0</v>
      </c>
      <c r="H70" s="22">
        <f t="shared" si="1"/>
        <v>0</v>
      </c>
    </row>
    <row r="71" spans="1:8" ht="15.75">
      <c r="A71" s="5" t="s">
        <v>10</v>
      </c>
      <c r="B71" s="13"/>
      <c r="C71" s="38">
        <f>SUM(C72:C74)</f>
        <v>0</v>
      </c>
      <c r="D71" s="14">
        <f>SUM(D72:D74)</f>
        <v>0</v>
      </c>
      <c r="E71" s="41">
        <f t="shared" si="0"/>
        <v>0</v>
      </c>
      <c r="F71" s="38">
        <f>SUM(F72:F74)</f>
        <v>5524403.9</v>
      </c>
      <c r="G71" s="38">
        <f>SUM(G72:G74)</f>
        <v>5524403.9</v>
      </c>
      <c r="H71" s="46">
        <f t="shared" si="1"/>
        <v>-5524403.9</v>
      </c>
    </row>
    <row r="72" spans="1:8" ht="15.75">
      <c r="A72" s="5"/>
      <c r="B72" s="15" t="s">
        <v>73</v>
      </c>
      <c r="C72" s="37">
        <v>0</v>
      </c>
      <c r="D72" s="16">
        <v>0</v>
      </c>
      <c r="E72" s="41">
        <f t="shared" si="0"/>
        <v>0</v>
      </c>
      <c r="F72" s="37">
        <v>0</v>
      </c>
      <c r="G72" s="37">
        <v>0</v>
      </c>
      <c r="H72" s="22">
        <f t="shared" si="1"/>
        <v>0</v>
      </c>
    </row>
    <row r="73" spans="1:8" ht="15.75">
      <c r="A73" s="5"/>
      <c r="B73" s="15" t="s">
        <v>74</v>
      </c>
      <c r="C73" s="37">
        <v>0</v>
      </c>
      <c r="D73" s="16">
        <v>0</v>
      </c>
      <c r="E73" s="41">
        <f t="shared" si="0"/>
        <v>0</v>
      </c>
      <c r="F73" s="37">
        <v>0</v>
      </c>
      <c r="G73" s="37">
        <v>0</v>
      </c>
      <c r="H73" s="22">
        <f t="shared" si="1"/>
        <v>0</v>
      </c>
    </row>
    <row r="74" spans="1:8" ht="15.75">
      <c r="A74" s="5"/>
      <c r="B74" s="15" t="s">
        <v>75</v>
      </c>
      <c r="C74" s="37">
        <v>0</v>
      </c>
      <c r="D74" s="16">
        <v>0</v>
      </c>
      <c r="E74" s="41">
        <f t="shared" si="0"/>
        <v>0</v>
      </c>
      <c r="F74" s="43">
        <v>5524403.9</v>
      </c>
      <c r="G74" s="43">
        <v>5524403.9</v>
      </c>
      <c r="H74" s="22">
        <f t="shared" si="1"/>
        <v>-5524403.9</v>
      </c>
    </row>
    <row r="75" spans="1:8" ht="15">
      <c r="A75" s="5" t="s">
        <v>11</v>
      </c>
      <c r="B75" s="13"/>
      <c r="C75" s="38">
        <f>SUM(C76:C81)</f>
        <v>116465472</v>
      </c>
      <c r="D75" s="14">
        <f>SUM(D76:D81)</f>
        <v>0</v>
      </c>
      <c r="E75" s="38">
        <f aca="true" t="shared" si="2" ref="E75:E83">C75+D75</f>
        <v>116465472</v>
      </c>
      <c r="F75" s="38">
        <f>SUM(F76:F81)</f>
        <v>401421888.56</v>
      </c>
      <c r="G75" s="38">
        <f>SUM(G76:G81)</f>
        <v>151993799.79</v>
      </c>
      <c r="H75" s="23">
        <f t="shared" si="1"/>
        <v>-284956416.56</v>
      </c>
    </row>
    <row r="76" spans="1:8" s="6" customFormat="1" ht="15.75">
      <c r="A76" s="21"/>
      <c r="B76" s="15" t="s">
        <v>65</v>
      </c>
      <c r="C76" s="36">
        <v>68728447</v>
      </c>
      <c r="D76" s="16">
        <v>0</v>
      </c>
      <c r="E76" s="40">
        <f t="shared" si="2"/>
        <v>68728447</v>
      </c>
      <c r="F76" s="43">
        <v>31903478</v>
      </c>
      <c r="G76" s="43">
        <v>31903478</v>
      </c>
      <c r="H76" s="22">
        <f aca="true" t="shared" si="3" ref="H76:H81">E76-F76</f>
        <v>36824969</v>
      </c>
    </row>
    <row r="77" spans="1:8" s="6" customFormat="1" ht="15.75">
      <c r="A77" s="21"/>
      <c r="B77" s="15" t="s">
        <v>66</v>
      </c>
      <c r="C77" s="36">
        <v>25948041</v>
      </c>
      <c r="D77" s="16">
        <v>0</v>
      </c>
      <c r="E77" s="40">
        <f t="shared" si="2"/>
        <v>25948041</v>
      </c>
      <c r="F77" s="43">
        <v>20776014.27</v>
      </c>
      <c r="G77" s="43">
        <v>20776014.27</v>
      </c>
      <c r="H77" s="22">
        <f t="shared" si="3"/>
        <v>5172026.73</v>
      </c>
    </row>
    <row r="78" spans="1:8" s="6" customFormat="1" ht="15.75">
      <c r="A78" s="21"/>
      <c r="B78" s="15" t="s">
        <v>67</v>
      </c>
      <c r="C78" s="36"/>
      <c r="D78" s="16">
        <v>0</v>
      </c>
      <c r="E78" s="40">
        <f t="shared" si="2"/>
        <v>0</v>
      </c>
      <c r="F78" s="43"/>
      <c r="G78" s="43"/>
      <c r="H78" s="22">
        <f t="shared" si="3"/>
        <v>0</v>
      </c>
    </row>
    <row r="79" spans="1:8" s="6" customFormat="1" ht="15.75">
      <c r="A79" s="21"/>
      <c r="B79" s="15" t="s">
        <v>68</v>
      </c>
      <c r="C79" s="36"/>
      <c r="D79" s="16">
        <v>0</v>
      </c>
      <c r="E79" s="40">
        <f t="shared" si="2"/>
        <v>0</v>
      </c>
      <c r="F79" s="43"/>
      <c r="G79" s="43"/>
      <c r="H79" s="22">
        <f t="shared" si="3"/>
        <v>0</v>
      </c>
    </row>
    <row r="80" spans="1:8" s="6" customFormat="1" ht="15.75">
      <c r="A80" s="21"/>
      <c r="B80" s="15" t="s">
        <v>69</v>
      </c>
      <c r="C80" s="36"/>
      <c r="D80" s="16">
        <v>0</v>
      </c>
      <c r="E80" s="40">
        <f t="shared" si="2"/>
        <v>0</v>
      </c>
      <c r="F80" s="43"/>
      <c r="G80" s="43"/>
      <c r="H80" s="22">
        <f t="shared" si="3"/>
        <v>0</v>
      </c>
    </row>
    <row r="81" spans="1:8" s="6" customFormat="1" ht="15.75">
      <c r="A81" s="25"/>
      <c r="B81" s="26" t="s">
        <v>70</v>
      </c>
      <c r="C81" s="39">
        <v>21788984</v>
      </c>
      <c r="D81" s="27">
        <v>0</v>
      </c>
      <c r="E81" s="42">
        <f t="shared" si="2"/>
        <v>21788984</v>
      </c>
      <c r="F81" s="45">
        <v>348742396.29</v>
      </c>
      <c r="G81" s="45">
        <v>99314307.52</v>
      </c>
      <c r="H81" s="28">
        <f t="shared" si="3"/>
        <v>-326953412.29</v>
      </c>
    </row>
    <row r="82" spans="3:8" ht="7.5" customHeight="1">
      <c r="C82" s="11"/>
      <c r="D82" s="11"/>
      <c r="E82" s="11"/>
      <c r="F82" s="11"/>
      <c r="G82" s="11"/>
      <c r="H82" s="11"/>
    </row>
    <row r="83" spans="1:8" ht="15">
      <c r="A83" s="51" t="s">
        <v>71</v>
      </c>
      <c r="B83" s="52"/>
      <c r="C83" s="12">
        <f>C11+C19+C29+C39+C49+C59+C63+C71+C75</f>
        <v>1488892843</v>
      </c>
      <c r="D83" s="12">
        <f>D11+D19+D29+D39+D49+D59+D63+D71+D75</f>
        <v>0</v>
      </c>
      <c r="E83" s="12">
        <f t="shared" si="2"/>
        <v>1488892843</v>
      </c>
      <c r="F83" s="12">
        <f>F11+F19+F29+F39+F49+F59+F63+F71+F75</f>
        <v>1426119123.29</v>
      </c>
      <c r="G83" s="12">
        <f>G11+G19+G29+G39+G49+G59+G63+G71+G75</f>
        <v>1049950186.7099999</v>
      </c>
      <c r="H83" s="12">
        <f>E83-F83</f>
        <v>62773719.71000004</v>
      </c>
    </row>
    <row r="84" ht="15"/>
    <row r="85" spans="2:7" ht="15">
      <c r="B85" s="47" t="s">
        <v>84</v>
      </c>
      <c r="C85" s="47"/>
      <c r="D85" s="47"/>
      <c r="E85" s="47"/>
      <c r="F85" s="47"/>
      <c r="G85" s="47"/>
    </row>
    <row r="86" ht="15"/>
    <row r="87" ht="15"/>
    <row r="88" ht="15" hidden="1"/>
    <row r="89" ht="15" hidden="1"/>
    <row r="90" ht="15" hidden="1"/>
  </sheetData>
  <sheetProtection/>
  <mergeCells count="9">
    <mergeCell ref="B85:G85"/>
    <mergeCell ref="A2:H2"/>
    <mergeCell ref="A1:H1"/>
    <mergeCell ref="A3:H3"/>
    <mergeCell ref="A83:B83"/>
    <mergeCell ref="A4:H4"/>
    <mergeCell ref="A6:B8"/>
    <mergeCell ref="H6:H7"/>
    <mergeCell ref="C6:G6"/>
  </mergeCells>
  <printOptions horizontalCentered="1"/>
  <pageMargins left="0.1968503937007874" right="0.11811023622047245" top="0.31496062992125984" bottom="0.2362204724409449" header="0.2755905511811024" footer="0.1968503937007874"/>
  <pageSetup firstPageNumber="1" useFirstPageNumber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2017-03-03T22:01:16Z</cp:lastPrinted>
  <dcterms:created xsi:type="dcterms:W3CDTF">2010-12-03T18:40:30Z</dcterms:created>
  <dcterms:modified xsi:type="dcterms:W3CDTF">2017-11-27T18:06:20Z</dcterms:modified>
  <cp:category/>
  <cp:version/>
  <cp:contentType/>
  <cp:contentStatus/>
</cp:coreProperties>
</file>